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tscz-my.sharepoint.com/personal/iveta_kolibova_rts_cz/Documents/Dokumenty/RTS/Datová základna/Vzorové rozpočty/"/>
    </mc:Choice>
  </mc:AlternateContent>
  <xr:revisionPtr revIDLastSave="1" documentId="8_{CFE4EA2B-2861-4E1C-A2B3-E8829CAF8FE6}" xr6:coauthVersionLast="47" xr6:coauthVersionMax="47" xr10:uidLastSave="{11E457AB-F4EA-4324-8D20-F76B19CF1B0B}"/>
  <bookViews>
    <workbookView xWindow="7695" yWindow="315" windowWidth="19320" windowHeight="15315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Pol'!$1:$6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Pol'!$A$1:$D$67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J53" i="1"/>
  <c r="J52" i="1"/>
  <c r="J51" i="1"/>
  <c r="J50" i="1"/>
  <c r="J49" i="1"/>
  <c r="J54" i="1" s="1"/>
  <c r="F42" i="1"/>
  <c r="G42" i="1"/>
  <c r="H42" i="1"/>
  <c r="I42" i="1"/>
  <c r="J41" i="1" s="1"/>
  <c r="J40" i="1"/>
  <c r="I21" i="1"/>
  <c r="J28" i="1"/>
  <c r="J26" i="1"/>
  <c r="G38" i="1"/>
  <c r="F38" i="1"/>
  <c r="H32" i="1"/>
  <c r="J23" i="1"/>
  <c r="J24" i="1"/>
  <c r="J25" i="1"/>
  <c r="J27" i="1"/>
  <c r="E24" i="1"/>
  <c r="E26" i="1"/>
  <c r="J39" i="1" l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<sst xmlns="http://schemas.openxmlformats.org/spreadsheetml/2006/main" count="261" uniqueCount="178">
  <si>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</si>
  <si>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</si>
  <si>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</si>
  <si>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</si>
  <si>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</si>
  <si>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</si>
  <si>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</si>
  <si>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</si>
  <si>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</si>
  <si>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</si>
  <si>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</si>
  <si>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</si>
  <si>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</si>
  <si>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</si>
  <si>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</si>
  <si>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</si>
  <si>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</si>
  <si>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</si>
  <si>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</si>
  <si>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</si>
  <si>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</si>
  <si>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</si>
  <si>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</si>
  <si>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</si>
  <si>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</si>
  <si>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</si>
  <si>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</si>
  <si>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</si>
  <si>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</si>
  <si>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</si>
  <si>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</si>
  <si>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</si>
  <si>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</si>
  <si>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</si>
  <si>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</si>
  <si>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</si>
  <si>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</si>
  <si>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</si>
  <si>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</si>
  <si>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</si>
  <si>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</si>
  <si>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</si>
  <si>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Rozpočet výukový</t>
  </si>
  <si>
    <t>Objekt:</t>
  </si>
  <si>
    <t>Rozpočet:</t>
  </si>
  <si>
    <t>2401002</t>
  </si>
  <si>
    <t>Vzduchotechnika</t>
  </si>
  <si>
    <t>RTS,a.s.</t>
  </si>
  <si>
    <t>Lazaretní 4038/13</t>
  </si>
  <si>
    <t>Brno-Židenice</t>
  </si>
  <si>
    <t>61500</t>
  </si>
  <si>
    <t>25533843</t>
  </si>
  <si>
    <t>CZ25533843</t>
  </si>
  <si>
    <t>Stavba</t>
  </si>
  <si>
    <t>Celkem za stavbu</t>
  </si>
  <si>
    <t>CZK</t>
  </si>
  <si>
    <t>Rekapitulace dílů</t>
  </si>
  <si>
    <t>Typ dílu</t>
  </si>
  <si>
    <t>96</t>
  </si>
  <si>
    <t>Bourání konstrukcí</t>
  </si>
  <si>
    <t>713</t>
  </si>
  <si>
    <t>Izolace tepelné</t>
  </si>
  <si>
    <t>728</t>
  </si>
  <si>
    <t>D96</t>
  </si>
  <si>
    <t>Přesuny suti a vybouraných hmot</t>
  </si>
  <si>
    <t>PSU</t>
  </si>
  <si>
    <t>ON</t>
  </si>
  <si>
    <t>VN</t>
  </si>
  <si>
    <t>P.č.</t>
  </si>
  <si>
    <t>Číslo položky</t>
  </si>
  <si>
    <t>Název položky</t>
  </si>
  <si>
    <t>MJ</t>
  </si>
  <si>
    <t>Díl:</t>
  </si>
  <si>
    <t>kus</t>
  </si>
  <si>
    <t>728614212R00</t>
  </si>
  <si>
    <t>Montáž ventilátoru axiálního nízkotlakového potrubního do d 200 mm</t>
  </si>
  <si>
    <t>1.02</t>
  </si>
  <si>
    <t>Ventilátor TD 350/125 T IP44 potrubní, s doběhem, RSK 125 zpětná klapka 2x VBM 125 spojovací manžeta</t>
  </si>
  <si>
    <t>728312122R00</t>
  </si>
  <si>
    <t>Montáž tlumiče kruhového do d 200 mm</t>
  </si>
  <si>
    <t>1.04</t>
  </si>
  <si>
    <t>MAA 125/600 tlumič hluku</t>
  </si>
  <si>
    <t>728212712R00</t>
  </si>
  <si>
    <t>Montáž střišky nebo hlavice do plechového kruhového potrubí do d 200 mm</t>
  </si>
  <si>
    <t>1.5</t>
  </si>
  <si>
    <t>Výfuková hlavice VHO 160</t>
  </si>
  <si>
    <t>728314114R00</t>
  </si>
  <si>
    <t>Montáž protidešťové žaluzie čtyřhranné do 0,6 m2</t>
  </si>
  <si>
    <t>1.6</t>
  </si>
  <si>
    <t>PRG 1200x400 protidešťová žaluzie, síto proti hmyzu, RAL dle stavby</t>
  </si>
  <si>
    <t>728212412R00</t>
  </si>
  <si>
    <t>Montáž klapky plechové kruhové do d 200 mm</t>
  </si>
  <si>
    <t>1.8</t>
  </si>
  <si>
    <t>MSKTG 160 škrtící klapka s těsněním</t>
  </si>
  <si>
    <t>1.10</t>
  </si>
  <si>
    <t>Talířový ventil odvodní DN-100  montáž</t>
  </si>
  <si>
    <t>4297266014R</t>
  </si>
  <si>
    <t>Ventil talířový odvodní kovový KK 100</t>
  </si>
  <si>
    <t>728212512R00</t>
  </si>
  <si>
    <t>Montáž spojky plechové kruhové do d 200 mm</t>
  </si>
  <si>
    <t>1.12</t>
  </si>
  <si>
    <t>VKA 125 výfukový kus</t>
  </si>
  <si>
    <t>728112112R00</t>
  </si>
  <si>
    <t>Montáž potrubí plechového kruhového do d 200 mm</t>
  </si>
  <si>
    <t>m</t>
  </si>
  <si>
    <t>42981162R</t>
  </si>
  <si>
    <t>Potrubí SPIRO, 125 mm x 3 m</t>
  </si>
  <si>
    <t>728212112R00</t>
  </si>
  <si>
    <t>Montáž oblouku plechového kruhového do d 200 mm</t>
  </si>
  <si>
    <t>429822003R</t>
  </si>
  <si>
    <t>Oblouk segmentový 90°, d 125 mm Pz plech</t>
  </si>
  <si>
    <t>728212312R00</t>
  </si>
  <si>
    <t>Montáž odbočky plechové kruhové do d 200 mm</t>
  </si>
  <si>
    <t>429823005R</t>
  </si>
  <si>
    <t>Rozbočka T 90 ° d = 125 mm, d1 =125 mm, Pz plech</t>
  </si>
  <si>
    <t>728115411R00</t>
  </si>
  <si>
    <t>Montáž potrubí ohebného izolovaného z AL do d 100 mm</t>
  </si>
  <si>
    <t>4298150140R</t>
  </si>
  <si>
    <t>Hadice ohebná tepelně izolovaná Sonovac25, 102 mm x 10 m</t>
  </si>
  <si>
    <t>728111112R00</t>
  </si>
  <si>
    <t>Montáž potrubí plechového čtyřhranného do 0,03 m2</t>
  </si>
  <si>
    <t>4298201011R</t>
  </si>
  <si>
    <t>Trouba rovná 4hranná  100 x 200 mm, délka 1 m</t>
  </si>
  <si>
    <t>1.16</t>
  </si>
  <si>
    <t>Tvarovky pro čtyřhrané potrubí dodávka a montáž</t>
  </si>
  <si>
    <t>kompl.</t>
  </si>
  <si>
    <t>998728201R00</t>
  </si>
  <si>
    <t>Přesun hmot pro vzduchotechniku, výšky do 6 m</t>
  </si>
  <si>
    <t>900</t>
  </si>
  <si>
    <t>HZS uvedení do provozu</t>
  </si>
  <si>
    <t>h</t>
  </si>
  <si>
    <t>713411111R00</t>
  </si>
  <si>
    <t>Montáž tepelné izolace potrubí rohožemi a drátem, 1 vrstvá</t>
  </si>
  <si>
    <t>m2</t>
  </si>
  <si>
    <t>283753182R</t>
  </si>
  <si>
    <t>Mirelon pás B izolační tl. 20 mm šířka 1000 mm</t>
  </si>
  <si>
    <t>1.18</t>
  </si>
  <si>
    <t>Tepelná izolace K-FLEX ST s ALU folií tl. 32 mm</t>
  </si>
  <si>
    <t>998713201R00</t>
  </si>
  <si>
    <t>Přesun hmot pro izolace tepelné, výšky do 6 m</t>
  </si>
  <si>
    <t>971033341R00</t>
  </si>
  <si>
    <t>Vybourání otv. zeď cihel. pl.0,09 m2, tl.30cm, MVC</t>
  </si>
  <si>
    <t>971038341R00</t>
  </si>
  <si>
    <t>Vybourání otvorů cihly duté pl. 0,09 m2, tl. 30 cm</t>
  </si>
  <si>
    <t>972054241R00</t>
  </si>
  <si>
    <t>Vybourání otv. stropy ŽB pl. 0,09 m2, tl. 15 cm</t>
  </si>
  <si>
    <t>979011211R00</t>
  </si>
  <si>
    <t>Svislá doprava suti a vybour. hmot za 2.NP nošením</t>
  </si>
  <si>
    <t>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</si>
  <si>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</si>
  <si>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</si>
  <si>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</si>
  <si>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</si>
  <si>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</si>
  <si>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</si>
  <si>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</si>
  <si>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</si>
  <si>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979999987R00</t>
  </si>
  <si>
    <t>Poplatek za recyklaci směsi suti betonu, cihel, tašek a ker.výrobků, kusovost nad 1600 cm2 (170107)</t>
  </si>
  <si>
    <t>005231030R</t>
  </si>
  <si>
    <t xml:space="preserve">Zkušební provoz </t>
  </si>
  <si>
    <t>Soubor</t>
  </si>
  <si>
    <t>005231010R</t>
  </si>
  <si>
    <t>Revize</t>
  </si>
  <si>
    <t>Položky v rozpočtu se pro lepší přehlednost řadí do skupin, které nazýváme "stavební díly". U prací PSV se položky řadí do dílu podle prvního trojčíslím kódu položek prací, které v díle převažují.</t>
  </si>
  <si>
    <t>Dodávka k předchozí montážní položce. Položka není z databáze CS RTS. Naznačuje to kód položky. Položka z CS RTS by měla minimálně 8 číslic a za nimi písmeno R. Tuto položku vytvořil autor rozpočtu ručně a zvolil, kvůli odlišení, zcela jiný kód, než mají položky z ceníku, což je žádoucí.</t>
  </si>
  <si>
    <t>Dodávka k předchozí montážní položce. Položka pochází z databáze CS RTS, což naznačuje kód položky.</t>
  </si>
  <si>
    <t>Položky pro přemístění suti. Jejich použití je stručně popsáno v úvodním textu.</t>
  </si>
  <si>
    <t>Položka poplatku za odběr suti k recyklaci. Položka pochází z ceníku RTS a má v našem ceníku cenu. V případě položek poplatků je však žádoucí uvést v rozpočtu cenu podle ceníku konkrétního odběratele suti v místě zakázky.</t>
  </si>
  <si>
    <t>Rozpočet  s průvodcem</t>
  </si>
  <si>
    <t>V tomto rozpočtu je pro přehlednost ponecháno řazení položek systémem: položka práce a za ní položka pro dodávku. Není to obvyklé.</t>
  </si>
  <si>
    <t>Položka přesunu hmot. Použití položek přesunů je popsáno v úvodním textu.</t>
  </si>
  <si>
    <t>Modře je zobrazen popis k položce uvedené nad popisem.</t>
  </si>
  <si>
    <t>Položka hodinové zúčtovací sazby (HZS). Položkami HZS se oceňují práce, které nelze ocenit položkami z ceníku, např.  práce pro které nejsou v ceníku položky, revize a zkoušky, práce při haváriích apod.</t>
  </si>
  <si>
    <t>Položka montáže . Pro následující dodávku materiálu (upevnění drátem) není ideální, ale v rámci nabídky v ceníku je nejblíž. Ideální by bylo vytvořit rukou položku prováděné práci "na míru".</t>
  </si>
  <si>
    <t>2 položky pro vybourání prostupů pro VZT potrubí. Často je vidět ocenění zednických přípomocí procentní sazbou. Z hlediska nárokování prací u investora i v žádosti o dotace je vhodnější ocenění maxima položek prací a dodávek pomocí ceníkových položek, tedy vyhnout se procentnímu ocenění.</t>
  </si>
  <si>
    <t>Položky ze skupiny tzv. vedlejších nákladů. Jde obecně o náklady, které nelze vztáhnout ke konkrétní součásti systému, nebo se jedná o náklady vyplývají ze specifik umístění stavby, nebo z požadavků zadavatele. Obvykle se oceňují kompletní cenou za soubor, nebo procentem z rozpočtované ceny.</t>
  </si>
  <si>
    <t>Montážní položky v ceníku 800-728 v CS RTS důsledně začínají slovem "montáž". V rozpočtu se tedy snadno odliší od položek materiálu. Uvedená položka neobsahuje dodávku ventilátoru, ani spojovacího materiálu, což platí pro většinu položek tohoto ceníku. Výjimku v ceníku 800-728 tvoří položky pro rekuperace, které spojivací materiál obsahují. (Varianty montážních položek rekuperátorů obsahují i dodávku rekuperátoru.)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</si>
</sst>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color rgb="FF0070C0"/>
      <name val="Arial CE"/>
      <charset val="238"/>
    </font>
    <font>
      <sz val="8"/>
      <color rgb="FF0070C0"/>
      <name val="Arial CE"/>
      <charset val="238"/>
    </font>
    <font>
      <b/>
      <sz val="8"/>
      <color rgb="FF0070C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/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0" fontId="16" fillId="0" borderId="38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0" fontId="16" fillId="0" borderId="40" xfId="0" applyFont="1" applyBorder="1" applyAlignment="1">
      <alignment vertical="top"/>
    </xf>
    <xf numFmtId="49" fontId="16" fillId="0" borderId="41" xfId="0" applyNumberFormat="1" applyFont="1" applyBorder="1" applyAlignment="1">
      <alignment vertical="top"/>
    </xf>
    <xf numFmtId="0" fontId="16" fillId="0" borderId="41" xfId="0" applyFont="1" applyBorder="1" applyAlignment="1">
      <alignment horizontal="center"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0" borderId="27" xfId="0" applyFont="1" applyBorder="1" applyAlignment="1">
      <alignment vertical="top"/>
    </xf>
    <xf numFmtId="49" fontId="8" fillId="0" borderId="18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shrinkToFit="1"/>
    </xf>
    <xf numFmtId="0" fontId="17" fillId="0" borderId="0" xfId="0" applyFont="1"/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19" fillId="0" borderId="15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2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7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6" t="s">
        <v>38</v>
      </c>
    </row>
    <row r="2" spans="1:7" ht="57.75" customHeight="1" x14ac:dyDescent="0.2">
      <c r="A2" s="152" t="s">
        <v>39</v>
      </c>
      <c r="B2" s="152"/>
      <c r="C2" s="152"/>
      <c r="D2" s="152"/>
      <c r="E2" s="152"/>
      <c r="F2" s="152"/>
      <c r="G2" s="15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8" width="12.7109375" customWidth="1"/>
    <col min="9" max="9" width="13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1" t="s">
        <v>36</v>
      </c>
      <c r="B1" s="173" t="s">
        <v>4</v>
      </c>
      <c r="C1" s="174"/>
      <c r="D1" s="174"/>
      <c r="E1" s="174"/>
      <c r="F1" s="174"/>
      <c r="G1" s="174"/>
      <c r="H1" s="174"/>
      <c r="I1" s="174"/>
      <c r="J1" s="175"/>
    </row>
    <row r="2" spans="1:15" ht="36" customHeight="1" x14ac:dyDescent="0.2">
      <c r="A2" s="2"/>
      <c r="B2" s="70" t="s">
        <v>24</v>
      </c>
      <c r="C2" s="71"/>
      <c r="D2" s="72" t="s">
        <v>45</v>
      </c>
      <c r="E2" s="179" t="s">
        <v>46</v>
      </c>
      <c r="F2" s="180"/>
      <c r="G2" s="180"/>
      <c r="H2" s="180"/>
      <c r="I2" s="180"/>
      <c r="J2" s="181"/>
      <c r="O2" s="1"/>
    </row>
    <row r="3" spans="1:15" ht="27" customHeight="1" x14ac:dyDescent="0.2">
      <c r="A3" s="2"/>
      <c r="B3" s="73" t="s">
        <v>43</v>
      </c>
      <c r="C3" s="71"/>
      <c r="D3" s="74" t="s">
        <v>41</v>
      </c>
      <c r="E3" s="182" t="s">
        <v>42</v>
      </c>
      <c r="F3" s="183"/>
      <c r="G3" s="183"/>
      <c r="H3" s="183"/>
      <c r="I3" s="183"/>
      <c r="J3" s="184"/>
    </row>
    <row r="4" spans="1:15" ht="23.25" customHeight="1" x14ac:dyDescent="0.2">
      <c r="A4" s="67">
        <v>1167</v>
      </c>
      <c r="B4" s="75" t="s">
        <v>44</v>
      </c>
      <c r="C4" s="76"/>
      <c r="D4" s="77" t="s">
        <v>41</v>
      </c>
      <c r="E4" s="168" t="s">
        <v>42</v>
      </c>
      <c r="F4" s="169"/>
      <c r="G4" s="169"/>
      <c r="H4" s="169"/>
      <c r="I4" s="169"/>
      <c r="J4" s="170"/>
    </row>
    <row r="5" spans="1:15" ht="24" customHeight="1" x14ac:dyDescent="0.2">
      <c r="A5" s="2"/>
      <c r="B5" s="38" t="s">
        <v>23</v>
      </c>
      <c r="D5" s="27"/>
      <c r="E5" s="21"/>
      <c r="F5" s="21"/>
      <c r="G5" s="21"/>
      <c r="H5" s="23" t="s">
        <v>40</v>
      </c>
      <c r="I5" s="27"/>
      <c r="J5" s="8"/>
    </row>
    <row r="6" spans="1:15" ht="15.75" customHeight="1" x14ac:dyDescent="0.2">
      <c r="A6" s="2"/>
      <c r="B6" s="34"/>
      <c r="C6" s="21"/>
      <c r="D6" s="27"/>
      <c r="E6" s="21"/>
      <c r="F6" s="21"/>
      <c r="G6" s="21"/>
      <c r="H6" s="23" t="s">
        <v>34</v>
      </c>
      <c r="I6" s="27"/>
      <c r="J6" s="8"/>
    </row>
    <row r="7" spans="1:15" ht="15.75" customHeight="1" x14ac:dyDescent="0.2">
      <c r="A7" s="2"/>
      <c r="B7" s="35"/>
      <c r="C7" s="22"/>
      <c r="D7" s="28"/>
      <c r="E7" s="29"/>
      <c r="F7" s="29"/>
      <c r="G7" s="29"/>
      <c r="H7" s="30"/>
      <c r="I7" s="29"/>
      <c r="J7" s="41"/>
    </row>
    <row r="8" spans="1:15" ht="24" hidden="1" customHeight="1" x14ac:dyDescent="0.2">
      <c r="A8" s="2"/>
      <c r="B8" s="38" t="s">
        <v>21</v>
      </c>
      <c r="D8" s="27"/>
      <c r="H8" s="23" t="s">
        <v>40</v>
      </c>
      <c r="I8" s="27"/>
      <c r="J8" s="8"/>
    </row>
    <row r="9" spans="1:15" ht="15.75" hidden="1" customHeight="1" x14ac:dyDescent="0.2">
      <c r="A9" s="2"/>
      <c r="B9" s="2"/>
      <c r="D9" s="27"/>
      <c r="H9" s="23" t="s">
        <v>34</v>
      </c>
      <c r="I9" s="27"/>
      <c r="J9" s="8"/>
    </row>
    <row r="10" spans="1:15" ht="15.75" hidden="1" customHeight="1" x14ac:dyDescent="0.2">
      <c r="A10" s="2"/>
      <c r="B10" s="42"/>
      <c r="C10" s="22"/>
      <c r="D10" s="28"/>
      <c r="E10" s="30"/>
      <c r="F10" s="30"/>
      <c r="G10" s="14"/>
      <c r="H10" s="14"/>
      <c r="I10" s="43"/>
      <c r="J10" s="41"/>
    </row>
    <row r="11" spans="1:15" ht="24" customHeight="1" x14ac:dyDescent="0.2">
      <c r="A11" s="2"/>
      <c r="B11" s="38" t="s">
        <v>20</v>
      </c>
      <c r="D11" s="186" t="s">
        <v>47</v>
      </c>
      <c r="E11" s="186"/>
      <c r="F11" s="186"/>
      <c r="G11" s="186"/>
      <c r="H11" s="23" t="s">
        <v>40</v>
      </c>
      <c r="I11" s="69" t="s">
        <v>51</v>
      </c>
      <c r="J11" s="8"/>
    </row>
    <row r="12" spans="1:15" ht="15.75" customHeight="1" x14ac:dyDescent="0.2">
      <c r="A12" s="2"/>
      <c r="B12" s="34"/>
      <c r="C12" s="21"/>
      <c r="D12" s="167" t="s">
        <v>48</v>
      </c>
      <c r="E12" s="167"/>
      <c r="F12" s="167"/>
      <c r="G12" s="167"/>
      <c r="H12" s="23" t="s">
        <v>34</v>
      </c>
      <c r="I12" s="69" t="s">
        <v>52</v>
      </c>
      <c r="J12" s="8"/>
    </row>
    <row r="13" spans="1:15" ht="15.75" customHeight="1" x14ac:dyDescent="0.2">
      <c r="A13" s="2"/>
      <c r="B13" s="35"/>
      <c r="C13" s="22"/>
      <c r="D13" s="68" t="s">
        <v>50</v>
      </c>
      <c r="E13" s="171" t="s">
        <v>49</v>
      </c>
      <c r="F13" s="172"/>
      <c r="G13" s="172"/>
      <c r="H13" s="24"/>
      <c r="I13" s="29"/>
      <c r="J13" s="41"/>
    </row>
    <row r="14" spans="1:15" ht="24" customHeight="1" x14ac:dyDescent="0.2">
      <c r="A14" s="2"/>
      <c r="B14" s="54" t="s">
        <v>22</v>
      </c>
      <c r="C14" s="55"/>
      <c r="D14" s="56"/>
      <c r="E14" s="57"/>
      <c r="F14" s="57"/>
      <c r="G14" s="57"/>
      <c r="H14" s="58"/>
      <c r="I14" s="57"/>
      <c r="J14" s="59"/>
    </row>
    <row r="15" spans="1:15" ht="32.25" customHeight="1" x14ac:dyDescent="0.2">
      <c r="A15" s="2"/>
      <c r="B15" s="42" t="s">
        <v>32</v>
      </c>
      <c r="C15" s="60"/>
      <c r="D15" s="14"/>
      <c r="E15" s="185"/>
      <c r="F15" s="185"/>
      <c r="G15" s="187"/>
      <c r="H15" s="187"/>
      <c r="I15" s="187" t="s">
        <v>31</v>
      </c>
      <c r="J15" s="188"/>
    </row>
    <row r="16" spans="1:15" ht="23.25" customHeight="1" x14ac:dyDescent="0.2">
      <c r="A16" s="128" t="s">
        <v>26</v>
      </c>
      <c r="B16" s="45" t="s">
        <v>26</v>
      </c>
      <c r="C16" s="46"/>
      <c r="D16" s="47"/>
      <c r="E16" s="158"/>
      <c r="F16" s="159"/>
      <c r="G16" s="158"/>
      <c r="H16" s="159"/>
      <c r="I16" s="158">
        <v>2036.7</v>
      </c>
      <c r="J16" s="160"/>
    </row>
    <row r="17" spans="1:10" ht="23.25" customHeight="1" x14ac:dyDescent="0.2">
      <c r="A17" s="128" t="s">
        <v>27</v>
      </c>
      <c r="B17" s="45" t="s">
        <v>27</v>
      </c>
      <c r="C17" s="46"/>
      <c r="D17" s="47"/>
      <c r="E17" s="158"/>
      <c r="F17" s="159"/>
      <c r="G17" s="158"/>
      <c r="H17" s="159"/>
      <c r="I17" s="158">
        <v>337870.86</v>
      </c>
      <c r="J17" s="160"/>
    </row>
    <row r="18" spans="1:10" ht="23.25" customHeight="1" x14ac:dyDescent="0.2">
      <c r="A18" s="128" t="s">
        <v>28</v>
      </c>
      <c r="B18" s="45" t="s">
        <v>28</v>
      </c>
      <c r="C18" s="46"/>
      <c r="D18" s="47"/>
      <c r="E18" s="158"/>
      <c r="F18" s="159"/>
      <c r="G18" s="158"/>
      <c r="H18" s="159"/>
      <c r="I18" s="158">
        <v>0</v>
      </c>
      <c r="J18" s="160"/>
    </row>
    <row r="19" spans="1:10" ht="23.25" customHeight="1" x14ac:dyDescent="0.2">
      <c r="A19" s="128" t="s">
        <v>67</v>
      </c>
      <c r="B19" s="45" t="s">
        <v>29</v>
      </c>
      <c r="C19" s="46"/>
      <c r="D19" s="47"/>
      <c r="E19" s="158"/>
      <c r="F19" s="159"/>
      <c r="G19" s="158"/>
      <c r="H19" s="159"/>
      <c r="I19" s="158">
        <v>0</v>
      </c>
      <c r="J19" s="160"/>
    </row>
    <row r="20" spans="1:10" ht="23.25" customHeight="1" x14ac:dyDescent="0.2">
      <c r="A20" s="128" t="s">
        <v>66</v>
      </c>
      <c r="B20" s="45" t="s">
        <v>30</v>
      </c>
      <c r="C20" s="46"/>
      <c r="D20" s="47"/>
      <c r="E20" s="158"/>
      <c r="F20" s="159"/>
      <c r="G20" s="158"/>
      <c r="H20" s="159"/>
      <c r="I20" s="158">
        <v>0</v>
      </c>
      <c r="J20" s="160"/>
    </row>
    <row r="21" spans="1:10" ht="23.25" customHeight="1" x14ac:dyDescent="0.2">
      <c r="A21" s="2"/>
      <c r="B21" s="62" t="s">
        <v>31</v>
      </c>
      <c r="C21" s="63"/>
      <c r="D21" s="64"/>
      <c r="E21" s="161"/>
      <c r="F21" s="189"/>
      <c r="G21" s="161"/>
      <c r="H21" s="189"/>
      <c r="I21" s="161">
        <f>SUM(I16:J20)</f>
        <v>339907.56</v>
      </c>
      <c r="J21" s="162"/>
    </row>
    <row r="22" spans="1:10" ht="33" customHeight="1" x14ac:dyDescent="0.2">
      <c r="A22" s="2"/>
      <c r="B22" s="53" t="s">
        <v>33</v>
      </c>
      <c r="C22" s="46"/>
      <c r="D22" s="47"/>
      <c r="E22" s="52"/>
      <c r="F22" s="49"/>
      <c r="G22" s="40"/>
      <c r="H22" s="40"/>
      <c r="I22" s="40"/>
      <c r="J22" s="50"/>
    </row>
    <row r="23" spans="1:10" ht="23.25" customHeight="1" x14ac:dyDescent="0.2">
      <c r="A23" s="2"/>
      <c r="B23" s="45" t="s">
        <v>13</v>
      </c>
      <c r="C23" s="46"/>
      <c r="D23" s="47"/>
      <c r="E23" s="48">
        <v>15</v>
      </c>
      <c r="F23" s="49" t="s">
        <v>0</v>
      </c>
      <c r="G23" s="156">
        <v>0</v>
      </c>
      <c r="H23" s="157"/>
      <c r="I23" s="157"/>
      <c r="J23" s="50" t="str">
        <f t="shared" ref="J23:J28" si="0">Mena</f>
        <v>CZK</v>
      </c>
    </row>
    <row r="24" spans="1:10" ht="23.25" customHeight="1" x14ac:dyDescent="0.2">
      <c r="A24" s="2"/>
      <c r="B24" s="45" t="s">
        <v>14</v>
      </c>
      <c r="C24" s="46"/>
      <c r="D24" s="47"/>
      <c r="E24" s="48">
        <f>SazbaDPH1</f>
        <v>15</v>
      </c>
      <c r="F24" s="49" t="s">
        <v>0</v>
      </c>
      <c r="G24" s="154">
        <v>0</v>
      </c>
      <c r="H24" s="155"/>
      <c r="I24" s="155"/>
      <c r="J24" s="50" t="str">
        <f t="shared" si="0"/>
        <v>CZK</v>
      </c>
    </row>
    <row r="25" spans="1:10" ht="23.25" customHeight="1" x14ac:dyDescent="0.2">
      <c r="A25" s="2"/>
      <c r="B25" s="45" t="s">
        <v>15</v>
      </c>
      <c r="C25" s="46"/>
      <c r="D25" s="47"/>
      <c r="E25" s="48">
        <v>21</v>
      </c>
      <c r="F25" s="49" t="s">
        <v>0</v>
      </c>
      <c r="G25" s="156">
        <v>339907.56</v>
      </c>
      <c r="H25" s="157"/>
      <c r="I25" s="157"/>
      <c r="J25" s="50" t="str">
        <f t="shared" si="0"/>
        <v>CZK</v>
      </c>
    </row>
    <row r="26" spans="1:10" ht="23.25" customHeight="1" x14ac:dyDescent="0.2">
      <c r="A26" s="2"/>
      <c r="B26" s="39" t="s">
        <v>16</v>
      </c>
      <c r="C26" s="18"/>
      <c r="D26" s="14"/>
      <c r="E26" s="36">
        <f>SazbaDPH2</f>
        <v>21</v>
      </c>
      <c r="F26" s="37" t="s">
        <v>0</v>
      </c>
      <c r="G26" s="176">
        <v>71381</v>
      </c>
      <c r="H26" s="177"/>
      <c r="I26" s="177"/>
      <c r="J26" s="44" t="str">
        <f t="shared" si="0"/>
        <v>CZK</v>
      </c>
    </row>
    <row r="27" spans="1:10" ht="23.25" customHeight="1" thickBot="1" x14ac:dyDescent="0.25">
      <c r="A27" s="2"/>
      <c r="B27" s="38" t="s">
        <v>5</v>
      </c>
      <c r="C27" s="16"/>
      <c r="D27" s="19"/>
      <c r="E27" s="16"/>
      <c r="F27" s="17"/>
      <c r="G27" s="178">
        <v>0.44</v>
      </c>
      <c r="H27" s="178"/>
      <c r="I27" s="178"/>
      <c r="J27" s="51" t="str">
        <f t="shared" si="0"/>
        <v>CZK</v>
      </c>
    </row>
    <row r="28" spans="1:10" ht="27.75" hidden="1" customHeight="1" thickBot="1" x14ac:dyDescent="0.25">
      <c r="A28" s="2"/>
      <c r="B28" s="105" t="s">
        <v>25</v>
      </c>
      <c r="C28" s="106"/>
      <c r="D28" s="106"/>
      <c r="E28" s="107"/>
      <c r="F28" s="108"/>
      <c r="G28" s="163">
        <v>339907.56</v>
      </c>
      <c r="H28" s="164"/>
      <c r="I28" s="164"/>
      <c r="J28" s="109" t="str">
        <f t="shared" si="0"/>
        <v>CZK</v>
      </c>
    </row>
    <row r="29" spans="1:10" ht="27.75" customHeight="1" thickBot="1" x14ac:dyDescent="0.25">
      <c r="A29" s="2"/>
      <c r="B29" s="105" t="s">
        <v>35</v>
      </c>
      <c r="C29" s="110"/>
      <c r="D29" s="110"/>
      <c r="E29" s="110"/>
      <c r="F29" s="110"/>
      <c r="G29" s="163">
        <v>411289</v>
      </c>
      <c r="H29" s="163"/>
      <c r="I29" s="163"/>
      <c r="J29" s="111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20"/>
      <c r="C32" s="15" t="s">
        <v>12</v>
      </c>
      <c r="D32" s="32"/>
      <c r="E32" s="32"/>
      <c r="F32" s="15" t="s">
        <v>11</v>
      </c>
      <c r="G32" s="32"/>
      <c r="H32" s="33">
        <f ca="1">TODAY()</f>
        <v>45334</v>
      </c>
      <c r="I32" s="32"/>
      <c r="J32" s="9"/>
    </row>
    <row r="33" spans="1:10" ht="47.25" customHeight="1" x14ac:dyDescent="0.2">
      <c r="A33" s="2"/>
      <c r="B33" s="2"/>
      <c r="J33" s="9"/>
    </row>
    <row r="34" spans="1:10" s="26" customFormat="1" ht="18.75" customHeight="1" x14ac:dyDescent="0.2">
      <c r="A34" s="25"/>
      <c r="B34" s="25"/>
      <c r="D34" s="165"/>
      <c r="E34" s="166"/>
      <c r="G34" s="165"/>
      <c r="H34" s="166"/>
      <c r="I34" s="166"/>
      <c r="J34" s="31"/>
    </row>
    <row r="35" spans="1:10" ht="12.75" customHeight="1" x14ac:dyDescent="0.2">
      <c r="A35" s="2"/>
      <c r="B35" s="2"/>
      <c r="D35" s="153" t="s">
        <v>2</v>
      </c>
      <c r="E35" s="153"/>
      <c r="H35" s="10" t="s">
        <v>3</v>
      </c>
      <c r="J35" s="9"/>
    </row>
    <row r="36" spans="1:10" ht="13.5" customHeight="1" thickBot="1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3"/>
    </row>
    <row r="37" spans="1:10" ht="27" hidden="1" customHeight="1" x14ac:dyDescent="0.2">
      <c r="B37" s="82" t="s">
        <v>17</v>
      </c>
      <c r="C37" s="83"/>
      <c r="D37" s="83"/>
      <c r="E37" s="83"/>
      <c r="F37" s="84"/>
      <c r="G37" s="84"/>
      <c r="H37" s="84"/>
      <c r="I37" s="84"/>
      <c r="J37" s="83"/>
    </row>
    <row r="38" spans="1:10" ht="25.5" hidden="1" customHeight="1" x14ac:dyDescent="0.2">
      <c r="A38" s="81" t="s">
        <v>37</v>
      </c>
      <c r="B38" s="85" t="s">
        <v>18</v>
      </c>
      <c r="C38" s="86" t="s">
        <v>6</v>
      </c>
      <c r="D38" s="87"/>
      <c r="E38" s="87"/>
      <c r="F38" s="88" t="str">
        <f>B23</f>
        <v>Základ pro sníženou DPH</v>
      </c>
      <c r="G38" s="88" t="str">
        <f>B25</f>
        <v>Základ pro základní DPH</v>
      </c>
      <c r="H38" s="89" t="s">
        <v>19</v>
      </c>
      <c r="I38" s="89" t="s">
        <v>1</v>
      </c>
      <c r="J38" s="90" t="s">
        <v>0</v>
      </c>
    </row>
    <row r="39" spans="1:10" ht="25.5" hidden="1" customHeight="1" x14ac:dyDescent="0.2">
      <c r="A39" s="81">
        <v>1</v>
      </c>
      <c r="B39" s="91" t="s">
        <v>53</v>
      </c>
      <c r="C39" s="192"/>
      <c r="D39" s="193"/>
      <c r="E39" s="193"/>
      <c r="F39" s="92">
        <v>0</v>
      </c>
      <c r="G39" s="93">
        <v>339907.56</v>
      </c>
      <c r="H39" s="94">
        <v>71380.59</v>
      </c>
      <c r="I39" s="94">
        <v>411288.15</v>
      </c>
      <c r="J39" s="95">
        <f>IF(_xlfn.SINGLE(CenaCelkemVypocet)=0,"",I39/_xlfn.SINGLE(CenaCelkemVypocet)*100)</f>
        <v>100</v>
      </c>
    </row>
    <row r="40" spans="1:10" ht="25.5" hidden="1" customHeight="1" x14ac:dyDescent="0.2">
      <c r="A40" s="81">
        <v>2</v>
      </c>
      <c r="B40" s="96" t="s">
        <v>41</v>
      </c>
      <c r="C40" s="194" t="s">
        <v>42</v>
      </c>
      <c r="D40" s="195"/>
      <c r="E40" s="195"/>
      <c r="F40" s="97">
        <v>0</v>
      </c>
      <c r="G40" s="98">
        <v>339907.56</v>
      </c>
      <c r="H40" s="98">
        <v>71380.59</v>
      </c>
      <c r="I40" s="98">
        <v>411288.15</v>
      </c>
      <c r="J40" s="99">
        <f>IF(_xlfn.SINGLE(CenaCelkemVypocet)=0,"",I40/_xlfn.SINGLE(CenaCelkemVypocet)*100)</f>
        <v>100</v>
      </c>
    </row>
    <row r="41" spans="1:10" ht="25.5" hidden="1" customHeight="1" x14ac:dyDescent="0.2">
      <c r="A41" s="81">
        <v>3</v>
      </c>
      <c r="B41" s="100" t="s">
        <v>41</v>
      </c>
      <c r="C41" s="192" t="s">
        <v>42</v>
      </c>
      <c r="D41" s="193"/>
      <c r="E41" s="193"/>
      <c r="F41" s="101">
        <v>0</v>
      </c>
      <c r="G41" s="94">
        <v>339907.56</v>
      </c>
      <c r="H41" s="94">
        <v>71380.59</v>
      </c>
      <c r="I41" s="94">
        <v>411288.15</v>
      </c>
      <c r="J41" s="95">
        <f>IF(_xlfn.SINGLE(CenaCelkemVypocet)=0,"",I41/_xlfn.SINGLE(CenaCelkemVypocet)*100)</f>
        <v>100</v>
      </c>
    </row>
    <row r="42" spans="1:10" ht="25.5" hidden="1" customHeight="1" x14ac:dyDescent="0.2">
      <c r="A42" s="81"/>
      <c r="B42" s="196" t="s">
        <v>54</v>
      </c>
      <c r="C42" s="197"/>
      <c r="D42" s="197"/>
      <c r="E42" s="198"/>
      <c r="F42" s="102">
        <f>SUMIF(A39:A41,"=1",F39:F41)</f>
        <v>0</v>
      </c>
      <c r="G42" s="103">
        <f>SUMIF(A39:A41,"=1",G39:G41)</f>
        <v>339907.56</v>
      </c>
      <c r="H42" s="103">
        <f>SUMIF(A39:A41,"=1",H39:H41)</f>
        <v>71380.59</v>
      </c>
      <c r="I42" s="103">
        <f>SUMIF(A39:A41,"=1",I39:I41)</f>
        <v>411288.15</v>
      </c>
      <c r="J42" s="104">
        <f>SUMIF(A39:A41,"=1",J39:J41)</f>
        <v>100</v>
      </c>
    </row>
    <row r="46" spans="1:10" ht="15.75" x14ac:dyDescent="0.25">
      <c r="B46" s="112" t="s">
        <v>56</v>
      </c>
    </row>
    <row r="48" spans="1:10" ht="25.5" customHeight="1" x14ac:dyDescent="0.2">
      <c r="A48" s="113"/>
      <c r="B48" s="116" t="s">
        <v>18</v>
      </c>
      <c r="C48" s="116" t="s">
        <v>6</v>
      </c>
      <c r="D48" s="117"/>
      <c r="E48" s="117"/>
      <c r="F48" s="118" t="s">
        <v>57</v>
      </c>
      <c r="G48" s="118"/>
      <c r="H48" s="118"/>
      <c r="I48" s="118" t="s">
        <v>31</v>
      </c>
      <c r="J48" s="118" t="s">
        <v>0</v>
      </c>
    </row>
    <row r="49" spans="1:10" ht="25.5" customHeight="1" x14ac:dyDescent="0.2">
      <c r="A49" s="114"/>
      <c r="B49" s="119" t="s">
        <v>58</v>
      </c>
      <c r="C49" s="190" t="s">
        <v>59</v>
      </c>
      <c r="D49" s="191"/>
      <c r="E49" s="191"/>
      <c r="F49" s="126" t="s">
        <v>26</v>
      </c>
      <c r="G49" s="120"/>
      <c r="H49" s="120"/>
      <c r="I49" s="120">
        <v>1354.5</v>
      </c>
      <c r="J49" s="124">
        <f>IF(I54=0,"",I49/I54*100)</f>
        <v>0.39849069552910205</v>
      </c>
    </row>
    <row r="50" spans="1:10" ht="25.5" customHeight="1" x14ac:dyDescent="0.2">
      <c r="A50" s="114"/>
      <c r="B50" s="119" t="s">
        <v>60</v>
      </c>
      <c r="C50" s="190" t="s">
        <v>61</v>
      </c>
      <c r="D50" s="191"/>
      <c r="E50" s="191"/>
      <c r="F50" s="126" t="s">
        <v>27</v>
      </c>
      <c r="G50" s="120"/>
      <c r="H50" s="120"/>
      <c r="I50" s="120">
        <v>90619.9</v>
      </c>
      <c r="J50" s="124">
        <f>IF(I54=0,"",I50/I54*100)</f>
        <v>26.660160191788613</v>
      </c>
    </row>
    <row r="51" spans="1:10" ht="25.5" customHeight="1" x14ac:dyDescent="0.2">
      <c r="A51" s="114"/>
      <c r="B51" s="119" t="s">
        <v>62</v>
      </c>
      <c r="C51" s="190" t="s">
        <v>46</v>
      </c>
      <c r="D51" s="191"/>
      <c r="E51" s="191"/>
      <c r="F51" s="126" t="s">
        <v>27</v>
      </c>
      <c r="G51" s="120"/>
      <c r="H51" s="120"/>
      <c r="I51" s="120">
        <v>247250.96</v>
      </c>
      <c r="J51" s="124">
        <f>IF(I54=0,"",I51/I54*100)</f>
        <v>72.740647486628419</v>
      </c>
    </row>
    <row r="52" spans="1:10" ht="25.5" customHeight="1" x14ac:dyDescent="0.2">
      <c r="A52" s="114"/>
      <c r="B52" s="119" t="s">
        <v>63</v>
      </c>
      <c r="C52" s="190" t="s">
        <v>64</v>
      </c>
      <c r="D52" s="191"/>
      <c r="E52" s="191"/>
      <c r="F52" s="126" t="s">
        <v>65</v>
      </c>
      <c r="G52" s="120"/>
      <c r="H52" s="120"/>
      <c r="I52" s="120">
        <v>682.2</v>
      </c>
      <c r="J52" s="124">
        <f>IF(I54=0,"",I52/I54*100)</f>
        <v>0.20070162605386005</v>
      </c>
    </row>
    <row r="53" spans="1:10" ht="25.5" customHeight="1" x14ac:dyDescent="0.2">
      <c r="A53" s="114"/>
      <c r="B53" s="119" t="s">
        <v>66</v>
      </c>
      <c r="C53" s="190" t="s">
        <v>30</v>
      </c>
      <c r="D53" s="191"/>
      <c r="E53" s="191"/>
      <c r="F53" s="126" t="s">
        <v>66</v>
      </c>
      <c r="G53" s="120"/>
      <c r="H53" s="120"/>
      <c r="I53" s="120">
        <v>0</v>
      </c>
      <c r="J53" s="124">
        <f>IF(I54=0,"",I53/I54*100)</f>
        <v>0</v>
      </c>
    </row>
    <row r="54" spans="1:10" ht="25.5" customHeight="1" x14ac:dyDescent="0.2">
      <c r="A54" s="115"/>
      <c r="B54" s="121" t="s">
        <v>1</v>
      </c>
      <c r="C54" s="121"/>
      <c r="D54" s="122"/>
      <c r="E54" s="122"/>
      <c r="F54" s="127"/>
      <c r="G54" s="123"/>
      <c r="H54" s="123"/>
      <c r="I54" s="123">
        <f>SUM(I49:I53)</f>
        <v>339907.56</v>
      </c>
      <c r="J54" s="125">
        <f>SUM(J49:J53)</f>
        <v>99.999999999999986</v>
      </c>
    </row>
    <row r="55" spans="1:10" x14ac:dyDescent="0.2">
      <c r="F55" s="79"/>
      <c r="G55" s="79"/>
      <c r="H55" s="79"/>
      <c r="I55" s="79"/>
      <c r="J55" s="80"/>
    </row>
    <row r="56" spans="1:10" x14ac:dyDescent="0.2">
      <c r="F56" s="79"/>
      <c r="G56" s="79"/>
      <c r="H56" s="79"/>
      <c r="I56" s="79"/>
      <c r="J56" s="80"/>
    </row>
    <row r="57" spans="1:10" x14ac:dyDescent="0.2">
      <c r="F57" s="79"/>
      <c r="G57" s="79"/>
      <c r="H57" s="79"/>
      <c r="I57" s="79"/>
      <c r="J57" s="8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99" t="s">
        <v>7</v>
      </c>
      <c r="B1" s="199"/>
      <c r="C1" s="200"/>
      <c r="D1" s="199"/>
      <c r="E1" s="199"/>
      <c r="F1" s="199"/>
      <c r="G1" s="199"/>
    </row>
    <row r="2" spans="1:7" ht="24.95" customHeight="1" x14ac:dyDescent="0.2">
      <c r="A2" s="66" t="s">
        <v>8</v>
      </c>
      <c r="B2" s="65"/>
      <c r="C2" s="201"/>
      <c r="D2" s="201"/>
      <c r="E2" s="201"/>
      <c r="F2" s="201"/>
      <c r="G2" s="202"/>
    </row>
    <row r="3" spans="1:7" ht="24.95" customHeight="1" x14ac:dyDescent="0.2">
      <c r="A3" s="66" t="s">
        <v>9</v>
      </c>
      <c r="B3" s="65"/>
      <c r="C3" s="201"/>
      <c r="D3" s="201"/>
      <c r="E3" s="201"/>
      <c r="F3" s="201"/>
      <c r="G3" s="202"/>
    </row>
    <row r="4" spans="1:7" ht="24.95" customHeight="1" x14ac:dyDescent="0.2">
      <c r="A4" s="66" t="s">
        <v>10</v>
      </c>
      <c r="B4" s="65"/>
      <c r="C4" s="201"/>
      <c r="D4" s="201"/>
      <c r="E4" s="201"/>
      <c r="F4" s="201"/>
      <c r="G4" s="20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B028-220E-4576-AC27-0DCC92C2E9A4}">
  <sheetPr>
    <outlinePr summaryBelow="0"/>
  </sheetPr>
  <dimension ref="A1:G5008"/>
  <sheetViews>
    <sheetView tabSelected="1" view="pageBreakPreview" zoomScale="145" zoomScaleNormal="130" zoomScaleSheetLayoutView="145" workbookViewId="0">
      <pane ySplit="6" topLeftCell="A7" activePane="bottomLeft" state="frozen"/>
      <selection pane="bottomLeft" activeCell="A10" sqref="A10:D10"/>
    </sheetView>
  </sheetViews>
  <sheetFormatPr defaultRowHeight="12.75" outlineLevelRow="1" x14ac:dyDescent="0.2"/>
  <cols>
    <col min="1" max="1" width="3.42578125" customWidth="1"/>
    <col min="2" max="2" width="12.5703125" style="78" customWidth="1"/>
    <col min="3" max="3" width="58.7109375" style="78" customWidth="1"/>
    <col min="4" max="4" width="9.5703125" customWidth="1"/>
  </cols>
  <sheetData>
    <row r="1" spans="1:7" ht="15.75" customHeight="1" x14ac:dyDescent="0.25">
      <c r="A1" s="203" t="s">
        <v>169</v>
      </c>
      <c r="B1" s="203"/>
      <c r="C1" s="203"/>
      <c r="D1" s="203"/>
    </row>
    <row r="2" spans="1:7" ht="15.75" customHeight="1" x14ac:dyDescent="0.25">
      <c r="A2" s="206" t="s">
        <v>46</v>
      </c>
      <c r="B2" s="207"/>
      <c r="C2" s="207"/>
      <c r="D2" s="207"/>
    </row>
    <row r="3" spans="1:7" ht="15.75" customHeight="1" x14ac:dyDescent="0.25">
      <c r="A3" s="129"/>
      <c r="B3" s="129"/>
      <c r="C3" s="129"/>
      <c r="D3" s="129"/>
    </row>
    <row r="4" spans="1:7" x14ac:dyDescent="0.2">
      <c r="A4" s="151" t="s">
        <v>172</v>
      </c>
      <c r="D4" s="10"/>
    </row>
    <row r="5" spans="1:7" x14ac:dyDescent="0.2">
      <c r="A5" s="130" t="s">
        <v>68</v>
      </c>
      <c r="B5" s="132" t="s">
        <v>69</v>
      </c>
      <c r="C5" s="132" t="s">
        <v>70</v>
      </c>
      <c r="D5" s="131" t="s">
        <v>71</v>
      </c>
    </row>
    <row r="6" spans="1:7" hidden="1" x14ac:dyDescent="0.2">
      <c r="A6" s="3"/>
      <c r="B6" s="4"/>
      <c r="C6" s="4"/>
      <c r="D6" s="6"/>
    </row>
    <row r="7" spans="1:7" x14ac:dyDescent="0.2">
      <c r="A7" s="147" t="s">
        <v>72</v>
      </c>
      <c r="B7" s="148" t="s">
        <v>62</v>
      </c>
      <c r="C7" s="149" t="s">
        <v>46</v>
      </c>
      <c r="D7" s="150"/>
    </row>
    <row r="8" spans="1:7" ht="26.25" customHeight="1" x14ac:dyDescent="0.2">
      <c r="A8" s="204" t="s">
        <v>164</v>
      </c>
      <c r="B8" s="205"/>
      <c r="C8" s="205"/>
      <c r="D8" s="205"/>
    </row>
    <row r="9" spans="1:7" outlineLevel="1" x14ac:dyDescent="0.2">
      <c r="A9" s="140">
        <v>3</v>
      </c>
      <c r="B9" s="141" t="s">
        <v>74</v>
      </c>
      <c r="C9" s="144" t="s">
        <v>75</v>
      </c>
      <c r="D9" s="142" t="s">
        <v>73</v>
      </c>
      <c r="E9" s="133"/>
      <c r="F9" s="133"/>
      <c r="G9" s="133"/>
    </row>
    <row r="10" spans="1:7" ht="47.25" customHeight="1" outlineLevel="1" x14ac:dyDescent="0.2">
      <c r="A10" s="204" t="s">
        <v>177</v>
      </c>
      <c r="B10" s="208"/>
      <c r="C10" s="208"/>
      <c r="D10" s="209"/>
      <c r="E10" s="133"/>
      <c r="F10" s="133"/>
      <c r="G10" s="133"/>
    </row>
    <row r="11" spans="1:7" ht="22.5" outlineLevel="1" x14ac:dyDescent="0.2">
      <c r="A11" s="140">
        <v>4</v>
      </c>
      <c r="B11" s="141" t="s">
        <v>76</v>
      </c>
      <c r="C11" s="144" t="s">
        <v>77</v>
      </c>
      <c r="D11" s="142" t="s">
        <v>73</v>
      </c>
      <c r="E11" s="133"/>
      <c r="F11" s="133"/>
      <c r="G11" s="133"/>
    </row>
    <row r="12" spans="1:7" ht="42" customHeight="1" outlineLevel="1" x14ac:dyDescent="0.2">
      <c r="A12" s="204" t="s">
        <v>165</v>
      </c>
      <c r="B12" s="208"/>
      <c r="C12" s="208"/>
      <c r="D12" s="209"/>
      <c r="E12" s="133"/>
      <c r="F12" s="133"/>
      <c r="G12" s="133"/>
    </row>
    <row r="13" spans="1:7" ht="28.5" customHeight="1" outlineLevel="1" x14ac:dyDescent="0.2">
      <c r="A13" s="204" t="s">
        <v>170</v>
      </c>
      <c r="B13" s="211"/>
      <c r="C13" s="211"/>
      <c r="D13" s="212"/>
      <c r="E13" s="133"/>
      <c r="F13" s="133"/>
      <c r="G13" s="133"/>
    </row>
    <row r="14" spans="1:7" outlineLevel="1" x14ac:dyDescent="0.2">
      <c r="A14" s="140">
        <v>5</v>
      </c>
      <c r="B14" s="141" t="s">
        <v>78</v>
      </c>
      <c r="C14" s="144" t="s">
        <v>79</v>
      </c>
      <c r="D14" s="142" t="s">
        <v>73</v>
      </c>
      <c r="E14" s="133"/>
      <c r="F14" s="133"/>
      <c r="G14" s="133"/>
    </row>
    <row r="15" spans="1:7" outlineLevel="1" x14ac:dyDescent="0.2">
      <c r="A15" s="140">
        <v>6</v>
      </c>
      <c r="B15" s="141" t="s">
        <v>80</v>
      </c>
      <c r="C15" s="144" t="s">
        <v>81</v>
      </c>
      <c r="D15" s="142" t="s">
        <v>73</v>
      </c>
      <c r="E15" s="133"/>
      <c r="F15" s="133"/>
      <c r="G15" s="133"/>
    </row>
    <row r="16" spans="1:7" outlineLevel="1" x14ac:dyDescent="0.2">
      <c r="A16" s="140">
        <v>7</v>
      </c>
      <c r="B16" s="141" t="s">
        <v>82</v>
      </c>
      <c r="C16" s="144" t="s">
        <v>83</v>
      </c>
      <c r="D16" s="142" t="s">
        <v>73</v>
      </c>
      <c r="E16" s="133"/>
      <c r="F16" s="133"/>
      <c r="G16" s="133"/>
    </row>
    <row r="17" spans="1:7" outlineLevel="1" x14ac:dyDescent="0.2">
      <c r="A17" s="140">
        <v>8</v>
      </c>
      <c r="B17" s="141" t="s">
        <v>84</v>
      </c>
      <c r="C17" s="144" t="s">
        <v>85</v>
      </c>
      <c r="D17" s="142" t="s">
        <v>73</v>
      </c>
      <c r="E17" s="133"/>
      <c r="F17" s="133"/>
      <c r="G17" s="133"/>
    </row>
    <row r="18" spans="1:7" outlineLevel="1" x14ac:dyDescent="0.2">
      <c r="A18" s="140">
        <v>9</v>
      </c>
      <c r="B18" s="141" t="s">
        <v>86</v>
      </c>
      <c r="C18" s="144" t="s">
        <v>87</v>
      </c>
      <c r="D18" s="142" t="s">
        <v>73</v>
      </c>
      <c r="E18" s="133"/>
      <c r="F18" s="133"/>
      <c r="G18" s="133"/>
    </row>
    <row r="19" spans="1:7" outlineLevel="1" x14ac:dyDescent="0.2">
      <c r="A19" s="140">
        <v>10</v>
      </c>
      <c r="B19" s="141" t="s">
        <v>88</v>
      </c>
      <c r="C19" s="144" t="s">
        <v>89</v>
      </c>
      <c r="D19" s="142" t="s">
        <v>73</v>
      </c>
      <c r="E19" s="133"/>
      <c r="F19" s="133"/>
      <c r="G19" s="133"/>
    </row>
    <row r="20" spans="1:7" outlineLevel="1" x14ac:dyDescent="0.2">
      <c r="A20" s="140">
        <v>11</v>
      </c>
      <c r="B20" s="141" t="s">
        <v>90</v>
      </c>
      <c r="C20" s="144" t="s">
        <v>91</v>
      </c>
      <c r="D20" s="142" t="s">
        <v>73</v>
      </c>
      <c r="E20" s="133"/>
      <c r="F20" s="133"/>
      <c r="G20" s="133"/>
    </row>
    <row r="21" spans="1:7" outlineLevel="1" x14ac:dyDescent="0.2">
      <c r="A21" s="140">
        <v>12</v>
      </c>
      <c r="B21" s="141" t="s">
        <v>92</v>
      </c>
      <c r="C21" s="144" t="s">
        <v>93</v>
      </c>
      <c r="D21" s="142" t="s">
        <v>73</v>
      </c>
      <c r="E21" s="133"/>
      <c r="F21" s="133"/>
      <c r="G21" s="133"/>
    </row>
    <row r="22" spans="1:7" outlineLevel="1" x14ac:dyDescent="0.2">
      <c r="A22" s="140">
        <v>13</v>
      </c>
      <c r="B22" s="141" t="s">
        <v>94</v>
      </c>
      <c r="C22" s="144" t="s">
        <v>95</v>
      </c>
      <c r="D22" s="142" t="s">
        <v>73</v>
      </c>
      <c r="E22" s="133"/>
      <c r="F22" s="133"/>
      <c r="G22" s="133"/>
    </row>
    <row r="23" spans="1:7" outlineLevel="1" x14ac:dyDescent="0.2">
      <c r="A23" s="140">
        <v>14</v>
      </c>
      <c r="B23" s="141" t="s">
        <v>96</v>
      </c>
      <c r="C23" s="144" t="s">
        <v>97</v>
      </c>
      <c r="D23" s="142" t="s">
        <v>73</v>
      </c>
      <c r="E23" s="133"/>
      <c r="F23" s="133"/>
      <c r="G23" s="133"/>
    </row>
    <row r="24" spans="1:7" outlineLevel="1" x14ac:dyDescent="0.2">
      <c r="A24" s="204" t="s">
        <v>166</v>
      </c>
      <c r="B24" s="208"/>
      <c r="C24" s="208"/>
      <c r="D24" s="209"/>
      <c r="E24" s="133"/>
      <c r="F24" s="133"/>
      <c r="G24" s="133"/>
    </row>
    <row r="25" spans="1:7" outlineLevel="1" x14ac:dyDescent="0.2">
      <c r="A25" s="140">
        <v>15</v>
      </c>
      <c r="B25" s="141" t="s">
        <v>98</v>
      </c>
      <c r="C25" s="144" t="s">
        <v>99</v>
      </c>
      <c r="D25" s="142" t="s">
        <v>73</v>
      </c>
      <c r="E25" s="133"/>
      <c r="F25" s="133"/>
      <c r="G25" s="133"/>
    </row>
    <row r="26" spans="1:7" outlineLevel="1" x14ac:dyDescent="0.2">
      <c r="A26" s="140">
        <v>16</v>
      </c>
      <c r="B26" s="141" t="s">
        <v>100</v>
      </c>
      <c r="C26" s="144" t="s">
        <v>101</v>
      </c>
      <c r="D26" s="142" t="s">
        <v>73</v>
      </c>
      <c r="E26" s="133"/>
      <c r="F26" s="133"/>
      <c r="G26" s="133"/>
    </row>
    <row r="27" spans="1:7" outlineLevel="1" x14ac:dyDescent="0.2">
      <c r="A27" s="140">
        <v>17</v>
      </c>
      <c r="B27" s="141" t="s">
        <v>102</v>
      </c>
      <c r="C27" s="144" t="s">
        <v>103</v>
      </c>
      <c r="D27" s="142" t="s">
        <v>104</v>
      </c>
      <c r="E27" s="133"/>
      <c r="F27" s="133"/>
      <c r="G27" s="133"/>
    </row>
    <row r="28" spans="1:7" outlineLevel="1" x14ac:dyDescent="0.2">
      <c r="A28" s="140">
        <v>18</v>
      </c>
      <c r="B28" s="141" t="s">
        <v>105</v>
      </c>
      <c r="C28" s="144" t="s">
        <v>106</v>
      </c>
      <c r="D28" s="142" t="s">
        <v>73</v>
      </c>
      <c r="E28" s="133"/>
      <c r="F28" s="133"/>
      <c r="G28" s="133"/>
    </row>
    <row r="29" spans="1:7" outlineLevel="1" x14ac:dyDescent="0.2">
      <c r="A29" s="140">
        <v>19</v>
      </c>
      <c r="B29" s="141" t="s">
        <v>107</v>
      </c>
      <c r="C29" s="144" t="s">
        <v>108</v>
      </c>
      <c r="D29" s="142" t="s">
        <v>73</v>
      </c>
      <c r="E29" s="133"/>
      <c r="F29" s="133"/>
      <c r="G29" s="133"/>
    </row>
    <row r="30" spans="1:7" outlineLevel="1" x14ac:dyDescent="0.2">
      <c r="A30" s="140">
        <v>20</v>
      </c>
      <c r="B30" s="141" t="s">
        <v>109</v>
      </c>
      <c r="C30" s="144" t="s">
        <v>110</v>
      </c>
      <c r="D30" s="142" t="s">
        <v>73</v>
      </c>
      <c r="E30" s="133"/>
      <c r="F30" s="133"/>
      <c r="G30" s="133"/>
    </row>
    <row r="31" spans="1:7" outlineLevel="1" x14ac:dyDescent="0.2">
      <c r="A31" s="140">
        <v>21</v>
      </c>
      <c r="B31" s="141" t="s">
        <v>111</v>
      </c>
      <c r="C31" s="144" t="s">
        <v>112</v>
      </c>
      <c r="D31" s="142" t="s">
        <v>73</v>
      </c>
      <c r="E31" s="133"/>
      <c r="F31" s="133"/>
      <c r="G31" s="133"/>
    </row>
    <row r="32" spans="1:7" outlineLevel="1" x14ac:dyDescent="0.2">
      <c r="A32" s="140">
        <v>22</v>
      </c>
      <c r="B32" s="141" t="s">
        <v>113</v>
      </c>
      <c r="C32" s="144" t="s">
        <v>114</v>
      </c>
      <c r="D32" s="142" t="s">
        <v>73</v>
      </c>
      <c r="E32" s="133"/>
      <c r="F32" s="133"/>
      <c r="G32" s="133"/>
    </row>
    <row r="33" spans="1:7" outlineLevel="1" x14ac:dyDescent="0.2">
      <c r="A33" s="140">
        <v>23</v>
      </c>
      <c r="B33" s="141" t="s">
        <v>115</v>
      </c>
      <c r="C33" s="144" t="s">
        <v>116</v>
      </c>
      <c r="D33" s="142" t="s">
        <v>104</v>
      </c>
      <c r="E33" s="133"/>
      <c r="F33" s="133"/>
      <c r="G33" s="133"/>
    </row>
    <row r="34" spans="1:7" outlineLevel="1" x14ac:dyDescent="0.2">
      <c r="A34" s="140">
        <v>24</v>
      </c>
      <c r="B34" s="141" t="s">
        <v>117</v>
      </c>
      <c r="C34" s="144" t="s">
        <v>118</v>
      </c>
      <c r="D34" s="142" t="s">
        <v>73</v>
      </c>
      <c r="E34" s="133"/>
      <c r="F34" s="133"/>
      <c r="G34" s="133"/>
    </row>
    <row r="35" spans="1:7" outlineLevel="1" x14ac:dyDescent="0.2">
      <c r="A35" s="140">
        <v>25</v>
      </c>
      <c r="B35" s="141" t="s">
        <v>119</v>
      </c>
      <c r="C35" s="144" t="s">
        <v>120</v>
      </c>
      <c r="D35" s="142" t="s">
        <v>104</v>
      </c>
      <c r="E35" s="133"/>
      <c r="F35" s="133"/>
      <c r="G35" s="133"/>
    </row>
    <row r="36" spans="1:7" outlineLevel="1" x14ac:dyDescent="0.2">
      <c r="A36" s="140">
        <v>26</v>
      </c>
      <c r="B36" s="141" t="s">
        <v>121</v>
      </c>
      <c r="C36" s="144" t="s">
        <v>122</v>
      </c>
      <c r="D36" s="142" t="s">
        <v>73</v>
      </c>
      <c r="E36" s="133"/>
      <c r="F36" s="133"/>
      <c r="G36" s="133"/>
    </row>
    <row r="37" spans="1:7" outlineLevel="1" x14ac:dyDescent="0.2">
      <c r="A37" s="140">
        <v>27</v>
      </c>
      <c r="B37" s="141" t="s">
        <v>123</v>
      </c>
      <c r="C37" s="144" t="s">
        <v>124</v>
      </c>
      <c r="D37" s="142" t="s">
        <v>125</v>
      </c>
      <c r="E37" s="133"/>
      <c r="F37" s="133"/>
      <c r="G37" s="133"/>
    </row>
    <row r="38" spans="1:7" outlineLevel="1" x14ac:dyDescent="0.2">
      <c r="A38" s="140">
        <v>28</v>
      </c>
      <c r="B38" s="141" t="s">
        <v>126</v>
      </c>
      <c r="C38" s="144" t="s">
        <v>127</v>
      </c>
      <c r="D38" s="142" t="s">
        <v>0</v>
      </c>
      <c r="E38" s="133"/>
      <c r="F38" s="133"/>
      <c r="G38" s="133"/>
    </row>
    <row r="39" spans="1:7" outlineLevel="1" x14ac:dyDescent="0.2">
      <c r="A39" s="204" t="s">
        <v>171</v>
      </c>
      <c r="B39" s="208"/>
      <c r="C39" s="208"/>
      <c r="D39" s="209"/>
      <c r="E39" s="133"/>
      <c r="F39" s="133"/>
      <c r="G39" s="133"/>
    </row>
    <row r="40" spans="1:7" outlineLevel="1" x14ac:dyDescent="0.2">
      <c r="A40" s="140">
        <v>29</v>
      </c>
      <c r="B40" s="141" t="s">
        <v>128</v>
      </c>
      <c r="C40" s="144" t="s">
        <v>129</v>
      </c>
      <c r="D40" s="142" t="s">
        <v>130</v>
      </c>
      <c r="E40" s="133"/>
      <c r="F40" s="133"/>
      <c r="G40" s="133"/>
    </row>
    <row r="41" spans="1:7" ht="33" customHeight="1" outlineLevel="1" x14ac:dyDescent="0.2">
      <c r="A41" s="204" t="s">
        <v>173</v>
      </c>
      <c r="B41" s="208"/>
      <c r="C41" s="208"/>
      <c r="D41" s="208"/>
      <c r="E41" s="133"/>
      <c r="F41" s="133"/>
      <c r="G41" s="133"/>
    </row>
    <row r="42" spans="1:7" x14ac:dyDescent="0.2">
      <c r="A42" s="134" t="s">
        <v>72</v>
      </c>
      <c r="B42" s="135" t="s">
        <v>60</v>
      </c>
      <c r="C42" s="143" t="s">
        <v>61</v>
      </c>
      <c r="D42" s="136"/>
    </row>
    <row r="43" spans="1:7" outlineLevel="1" x14ac:dyDescent="0.2">
      <c r="A43" s="140">
        <v>30</v>
      </c>
      <c r="B43" s="141" t="s">
        <v>131</v>
      </c>
      <c r="C43" s="144" t="s">
        <v>132</v>
      </c>
      <c r="D43" s="142" t="s">
        <v>133</v>
      </c>
      <c r="E43" s="133"/>
      <c r="F43" s="133"/>
      <c r="G43" s="133"/>
    </row>
    <row r="44" spans="1:7" ht="25.5" customHeight="1" outlineLevel="1" x14ac:dyDescent="0.2">
      <c r="A44" s="204" t="s">
        <v>174</v>
      </c>
      <c r="B44" s="208"/>
      <c r="C44" s="208"/>
      <c r="D44" s="209"/>
      <c r="E44" s="133"/>
      <c r="F44" s="133"/>
      <c r="G44" s="133"/>
    </row>
    <row r="45" spans="1:7" outlineLevel="1" x14ac:dyDescent="0.2">
      <c r="A45" s="140">
        <v>31</v>
      </c>
      <c r="B45" s="141" t="s">
        <v>134</v>
      </c>
      <c r="C45" s="144" t="s">
        <v>135</v>
      </c>
      <c r="D45" s="142" t="s">
        <v>104</v>
      </c>
      <c r="E45" s="133"/>
      <c r="F45" s="133"/>
      <c r="G45" s="133"/>
    </row>
    <row r="46" spans="1:7" outlineLevel="1" x14ac:dyDescent="0.2">
      <c r="A46" s="140">
        <v>32</v>
      </c>
      <c r="B46" s="141" t="s">
        <v>131</v>
      </c>
      <c r="C46" s="144" t="s">
        <v>132</v>
      </c>
      <c r="D46" s="142" t="s">
        <v>133</v>
      </c>
      <c r="E46" s="133"/>
      <c r="F46" s="133"/>
      <c r="G46" s="133"/>
    </row>
    <row r="47" spans="1:7" outlineLevel="1" x14ac:dyDescent="0.2">
      <c r="A47" s="140">
        <v>33</v>
      </c>
      <c r="B47" s="141" t="s">
        <v>136</v>
      </c>
      <c r="C47" s="144" t="s">
        <v>137</v>
      </c>
      <c r="D47" s="142" t="s">
        <v>133</v>
      </c>
      <c r="E47" s="133"/>
      <c r="F47" s="133"/>
      <c r="G47" s="133"/>
    </row>
    <row r="48" spans="1:7" outlineLevel="1" x14ac:dyDescent="0.2">
      <c r="A48" s="140">
        <v>34</v>
      </c>
      <c r="B48" s="141" t="s">
        <v>138</v>
      </c>
      <c r="C48" s="144" t="s">
        <v>139</v>
      </c>
      <c r="D48" s="142" t="s">
        <v>0</v>
      </c>
      <c r="E48" s="133"/>
      <c r="F48" s="133"/>
      <c r="G48" s="133"/>
    </row>
    <row r="49" spans="1:7" x14ac:dyDescent="0.2">
      <c r="A49" s="134" t="s">
        <v>72</v>
      </c>
      <c r="B49" s="135" t="s">
        <v>58</v>
      </c>
      <c r="C49" s="143" t="s">
        <v>59</v>
      </c>
      <c r="D49" s="136"/>
    </row>
    <row r="50" spans="1:7" outlineLevel="1" x14ac:dyDescent="0.2">
      <c r="A50" s="140">
        <v>35</v>
      </c>
      <c r="B50" s="141" t="s">
        <v>140</v>
      </c>
      <c r="C50" s="144" t="s">
        <v>141</v>
      </c>
      <c r="D50" s="142" t="s">
        <v>73</v>
      </c>
      <c r="E50" s="133"/>
      <c r="F50" s="133"/>
      <c r="G50" s="133"/>
    </row>
    <row r="51" spans="1:7" outlineLevel="1" x14ac:dyDescent="0.2">
      <c r="A51" s="140">
        <v>36</v>
      </c>
      <c r="B51" s="141" t="s">
        <v>142</v>
      </c>
      <c r="C51" s="144" t="s">
        <v>143</v>
      </c>
      <c r="D51" s="142" t="s">
        <v>73</v>
      </c>
      <c r="E51" s="133"/>
      <c r="F51" s="133"/>
      <c r="G51" s="133"/>
    </row>
    <row r="52" spans="1:7" outlineLevel="1" x14ac:dyDescent="0.2">
      <c r="A52" s="140">
        <v>37</v>
      </c>
      <c r="B52" s="141" t="s">
        <v>144</v>
      </c>
      <c r="C52" s="144" t="s">
        <v>145</v>
      </c>
      <c r="D52" s="142" t="s">
        <v>73</v>
      </c>
      <c r="E52" s="133"/>
      <c r="F52" s="133"/>
      <c r="G52" s="133"/>
    </row>
    <row r="53" spans="1:7" ht="36.75" customHeight="1" outlineLevel="1" x14ac:dyDescent="0.2">
      <c r="A53" s="213" t="s">
        <v>175</v>
      </c>
      <c r="B53" s="214"/>
      <c r="C53" s="214"/>
      <c r="D53" s="214"/>
      <c r="E53" s="133"/>
      <c r="F53" s="133"/>
      <c r="G53" s="133"/>
    </row>
    <row r="54" spans="1:7" x14ac:dyDescent="0.2">
      <c r="A54" s="134" t="s">
        <v>72</v>
      </c>
      <c r="B54" s="135" t="s">
        <v>63</v>
      </c>
      <c r="C54" s="143" t="s">
        <v>64</v>
      </c>
      <c r="D54" s="136"/>
    </row>
    <row r="55" spans="1:7" outlineLevel="1" x14ac:dyDescent="0.2">
      <c r="A55" s="140">
        <v>38</v>
      </c>
      <c r="B55" s="141" t="s">
        <v>146</v>
      </c>
      <c r="C55" s="144" t="s">
        <v>147</v>
      </c>
      <c r="D55" s="142" t="s">
        <v>148</v>
      </c>
      <c r="E55" s="133"/>
      <c r="F55" s="133"/>
      <c r="G55" s="133"/>
    </row>
    <row r="56" spans="1:7" outlineLevel="1" x14ac:dyDescent="0.2">
      <c r="A56" s="140">
        <v>39</v>
      </c>
      <c r="B56" s="141" t="s">
        <v>149</v>
      </c>
      <c r="C56" s="144" t="s">
        <v>150</v>
      </c>
      <c r="D56" s="142" t="s">
        <v>148</v>
      </c>
      <c r="E56" s="133"/>
      <c r="F56" s="133"/>
      <c r="G56" s="133"/>
    </row>
    <row r="57" spans="1:7" outlineLevel="1" x14ac:dyDescent="0.2">
      <c r="A57" s="140">
        <v>40</v>
      </c>
      <c r="B57" s="141" t="s">
        <v>151</v>
      </c>
      <c r="C57" s="144" t="s">
        <v>152</v>
      </c>
      <c r="D57" s="142" t="s">
        <v>148</v>
      </c>
      <c r="E57" s="133"/>
      <c r="F57" s="133"/>
      <c r="G57" s="133"/>
    </row>
    <row r="58" spans="1:7" outlineLevel="1" x14ac:dyDescent="0.2">
      <c r="A58" s="140">
        <v>41</v>
      </c>
      <c r="B58" s="141" t="s">
        <v>153</v>
      </c>
      <c r="C58" s="144" t="s">
        <v>154</v>
      </c>
      <c r="D58" s="142" t="s">
        <v>148</v>
      </c>
      <c r="E58" s="133"/>
      <c r="F58" s="133"/>
      <c r="G58" s="133"/>
    </row>
    <row r="59" spans="1:7" outlineLevel="1" x14ac:dyDescent="0.2">
      <c r="A59" s="140">
        <v>42</v>
      </c>
      <c r="B59" s="141" t="s">
        <v>155</v>
      </c>
      <c r="C59" s="144" t="s">
        <v>156</v>
      </c>
      <c r="D59" s="142" t="s">
        <v>148</v>
      </c>
      <c r="E59" s="133"/>
      <c r="F59" s="133"/>
      <c r="G59" s="133"/>
    </row>
    <row r="60" spans="1:7" outlineLevel="1" x14ac:dyDescent="0.2">
      <c r="A60" s="213" t="s">
        <v>167</v>
      </c>
      <c r="B60" s="215"/>
      <c r="C60" s="215"/>
      <c r="D60" s="212"/>
      <c r="E60" s="133"/>
      <c r="F60" s="133"/>
      <c r="G60" s="133"/>
    </row>
    <row r="61" spans="1:7" ht="22.5" outlineLevel="1" x14ac:dyDescent="0.2">
      <c r="A61" s="140">
        <v>43</v>
      </c>
      <c r="B61" s="141" t="s">
        <v>157</v>
      </c>
      <c r="C61" s="144" t="s">
        <v>158</v>
      </c>
      <c r="D61" s="142" t="s">
        <v>148</v>
      </c>
      <c r="E61" s="133"/>
      <c r="F61" s="133"/>
      <c r="G61" s="133"/>
    </row>
    <row r="62" spans="1:7" ht="27" customHeight="1" outlineLevel="1" x14ac:dyDescent="0.2">
      <c r="A62" s="213" t="s">
        <v>168</v>
      </c>
      <c r="B62" s="214"/>
      <c r="C62" s="214"/>
      <c r="D62" s="214"/>
      <c r="E62" s="133"/>
      <c r="F62" s="133"/>
      <c r="G62" s="133"/>
    </row>
    <row r="63" spans="1:7" x14ac:dyDescent="0.2">
      <c r="A63" s="134" t="s">
        <v>72</v>
      </c>
      <c r="B63" s="135" t="s">
        <v>66</v>
      </c>
      <c r="C63" s="143" t="s">
        <v>30</v>
      </c>
      <c r="D63" s="136"/>
    </row>
    <row r="64" spans="1:7" outlineLevel="1" x14ac:dyDescent="0.2">
      <c r="A64" s="140">
        <v>44</v>
      </c>
      <c r="B64" s="141" t="s">
        <v>159</v>
      </c>
      <c r="C64" s="144" t="s">
        <v>160</v>
      </c>
      <c r="D64" s="142" t="s">
        <v>161</v>
      </c>
      <c r="E64" s="133"/>
      <c r="F64" s="133"/>
      <c r="G64" s="133"/>
    </row>
    <row r="65" spans="1:7" outlineLevel="1" x14ac:dyDescent="0.2">
      <c r="A65" s="137">
        <v>45</v>
      </c>
      <c r="B65" s="138" t="s">
        <v>162</v>
      </c>
      <c r="C65" s="145" t="s">
        <v>163</v>
      </c>
      <c r="D65" s="139" t="s">
        <v>161</v>
      </c>
      <c r="E65" s="133"/>
      <c r="F65" s="133"/>
      <c r="G65" s="133"/>
    </row>
    <row r="66" spans="1:7" ht="43.5" customHeight="1" x14ac:dyDescent="0.2">
      <c r="A66" s="210" t="s">
        <v>176</v>
      </c>
      <c r="B66" s="210"/>
      <c r="C66" s="210"/>
      <c r="D66" s="210"/>
    </row>
    <row r="67" spans="1:7" x14ac:dyDescent="0.2">
      <c r="C67" s="146"/>
      <c r="D67" s="10"/>
    </row>
    <row r="68" spans="1:7" x14ac:dyDescent="0.2">
      <c r="D68" s="10"/>
    </row>
    <row r="69" spans="1:7" x14ac:dyDescent="0.2">
      <c r="D69" s="10"/>
    </row>
    <row r="70" spans="1:7" x14ac:dyDescent="0.2">
      <c r="D70" s="10"/>
    </row>
    <row r="71" spans="1:7" x14ac:dyDescent="0.2">
      <c r="D71" s="10"/>
    </row>
    <row r="72" spans="1:7" x14ac:dyDescent="0.2">
      <c r="D72" s="10"/>
    </row>
    <row r="73" spans="1:7" x14ac:dyDescent="0.2">
      <c r="D73" s="10"/>
    </row>
    <row r="74" spans="1:7" x14ac:dyDescent="0.2">
      <c r="D74" s="10"/>
    </row>
    <row r="75" spans="1:7" x14ac:dyDescent="0.2">
      <c r="D75" s="10"/>
    </row>
    <row r="76" spans="1:7" x14ac:dyDescent="0.2">
      <c r="D76" s="10"/>
    </row>
    <row r="77" spans="1:7" x14ac:dyDescent="0.2">
      <c r="D77" s="10"/>
    </row>
    <row r="78" spans="1:7" x14ac:dyDescent="0.2">
      <c r="D78" s="10"/>
    </row>
    <row r="79" spans="1:7" x14ac:dyDescent="0.2">
      <c r="D79" s="10"/>
    </row>
    <row r="80" spans="1:7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  <row r="5003" spans="4:4" x14ac:dyDescent="0.2">
      <c r="D5003" s="10"/>
    </row>
    <row r="5004" spans="4:4" x14ac:dyDescent="0.2">
      <c r="D5004" s="10"/>
    </row>
    <row r="5005" spans="4:4" x14ac:dyDescent="0.2">
      <c r="D5005" s="10"/>
    </row>
    <row r="5006" spans="4:4" x14ac:dyDescent="0.2">
      <c r="D5006" s="10"/>
    </row>
    <row r="5007" spans="4:4" x14ac:dyDescent="0.2">
      <c r="D5007" s="10"/>
    </row>
    <row r="5008" spans="4:4" x14ac:dyDescent="0.2">
      <c r="D5008" s="10"/>
    </row>
  </sheetData>
  <mergeCells count="14">
    <mergeCell ref="A66:D66"/>
    <mergeCell ref="A10:D10"/>
    <mergeCell ref="A12:D12"/>
    <mergeCell ref="A13:D13"/>
    <mergeCell ref="A24:D24"/>
    <mergeCell ref="A39:D39"/>
    <mergeCell ref="A53:D53"/>
    <mergeCell ref="A60:D60"/>
    <mergeCell ref="A62:D62"/>
    <mergeCell ref="A1:D1"/>
    <mergeCell ref="A8:D8"/>
    <mergeCell ref="A2:D2"/>
    <mergeCell ref="A41:D41"/>
    <mergeCell ref="A44:D4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Kolibová</dc:creator>
  <cp:lastModifiedBy>Iveta Kolibová</cp:lastModifiedBy>
  <cp:lastPrinted>2014-02-28T09:52:57Z</cp:lastPrinted>
  <dcterms:created xsi:type="dcterms:W3CDTF">2009-04-08T07:15:50Z</dcterms:created>
  <dcterms:modified xsi:type="dcterms:W3CDTF">2024-02-12T14:12:52Z</dcterms:modified>
</cp:coreProperties>
</file>